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uta\Documents\Desktop\tarybos sprendimai\2025\2025 02 27\"/>
    </mc:Choice>
  </mc:AlternateContent>
  <xr:revisionPtr revIDLastSave="0" documentId="13_ncr:1_{1D808310-CEA7-458A-99CA-EAC21FE1F16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 priedas" sheetId="4" r:id="rId1"/>
  </sheets>
  <definedNames>
    <definedName name="_xlnm.Print_Area" localSheetId="0">'1 priedas'!$A$1:$C$112</definedName>
  </definedNames>
  <calcPr calcId="181029"/>
</workbook>
</file>

<file path=xl/calcChain.xml><?xml version="1.0" encoding="utf-8"?>
<calcChain xmlns="http://schemas.openxmlformats.org/spreadsheetml/2006/main">
  <c r="C66" i="4" l="1"/>
  <c r="C73" i="4"/>
  <c r="C60" i="4"/>
  <c r="C56" i="4"/>
  <c r="C51" i="4"/>
  <c r="C35" i="4"/>
  <c r="C75" i="4"/>
  <c r="C103" i="4"/>
  <c r="C47" i="4"/>
  <c r="C11" i="4"/>
  <c r="C43" i="4"/>
  <c r="C17" i="4"/>
  <c r="C13" i="4"/>
  <c r="C99" i="4"/>
  <c r="C98" i="4" s="1"/>
  <c r="C86" i="4" l="1"/>
  <c r="C65" i="4"/>
  <c r="C10" i="4"/>
  <c r="C32" i="4"/>
  <c r="C21" i="4"/>
  <c r="C31" i="4" l="1"/>
  <c r="C19" i="4" s="1"/>
  <c r="C102" i="4" s="1"/>
  <c r="C110" i="4" s="1"/>
</calcChain>
</file>

<file path=xl/sharedStrings.xml><?xml version="1.0" encoding="utf-8"?>
<sst xmlns="http://schemas.openxmlformats.org/spreadsheetml/2006/main" count="184" uniqueCount="177">
  <si>
    <t>Eil. Nr.</t>
  </si>
  <si>
    <t>Pajamos</t>
  </si>
  <si>
    <t>1.</t>
  </si>
  <si>
    <t xml:space="preserve">          Žemės mokestis</t>
  </si>
  <si>
    <t xml:space="preserve">          Paveldimo turto mokestis</t>
  </si>
  <si>
    <t xml:space="preserve">          Nekilnojamojo turto mokestis</t>
  </si>
  <si>
    <t xml:space="preserve">           Mokestis už aplinkos teršimą</t>
  </si>
  <si>
    <t xml:space="preserve">           Nuomos mokestis už valstybinę žemę ir valstybinius vidaus vandenų telkinius</t>
  </si>
  <si>
    <t xml:space="preserve">           Žemė ir žemės gelmių išteklių realizavimo pajamos</t>
  </si>
  <si>
    <t>2.</t>
  </si>
  <si>
    <t>Gyventojų pajamų mokestis, iš jų:</t>
  </si>
  <si>
    <t xml:space="preserve">         gyventojų pajamų mokestis (gautas iš VMI)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</si>
  <si>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</si>
  <si>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</si>
  <si>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</si>
  <si>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</si>
  <si>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</si>
  <si>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</si>
  <si>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</si>
  <si>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</si>
  <si>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</si>
  <si>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</si>
  <si>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</si>
  <si>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20.</t>
  </si>
  <si>
    <t>21.</t>
  </si>
  <si>
    <t>22.</t>
  </si>
  <si>
    <t>23.</t>
  </si>
  <si>
    <t>24.</t>
  </si>
  <si>
    <t>25.</t>
  </si>
  <si>
    <t xml:space="preserve">           Pajamos iš baudų ir konfiskacijos</t>
  </si>
  <si>
    <t xml:space="preserve">           Kitos neišvardintos pajamos</t>
  </si>
  <si>
    <t xml:space="preserve">           Vietinės rinkliavos</t>
  </si>
  <si>
    <t xml:space="preserve">           Praėjusiais biudžetiniais metais savivaldybių biudžetų negautų pajamų kompensavimo lėšos</t>
  </si>
  <si>
    <t>26.</t>
  </si>
  <si>
    <t>Praėjusio ketvirčio lėšų likučiai, nukreipti sekančio ketvirčio išlaidoms dengti, iš jų:</t>
  </si>
  <si>
    <t xml:space="preserve">          Aplinkos apsaugos rėmimo specialioji programa</t>
  </si>
  <si>
    <t xml:space="preserve">          kitos apyvartos lėšos</t>
  </si>
  <si>
    <t>IŠ VISO:</t>
  </si>
  <si>
    <t>2.1.</t>
  </si>
  <si>
    <t>Turto mokesčiai (4+5+6)</t>
  </si>
  <si>
    <t>27.</t>
  </si>
  <si>
    <t>28.</t>
  </si>
  <si>
    <t>29.</t>
  </si>
  <si>
    <t>31.</t>
  </si>
  <si>
    <t xml:space="preserve">           Mokestis už medžiojamų gyvūnų išteklius</t>
  </si>
  <si>
    <t>32.</t>
  </si>
  <si>
    <t xml:space="preserve">          biudžetinių įstaigų pajamos</t>
  </si>
  <si>
    <t>MOKESČIAI (2+3+7)</t>
  </si>
  <si>
    <t>33.</t>
  </si>
  <si>
    <r>
      <t xml:space="preserve">           </t>
    </r>
    <r>
      <rPr>
        <sz val="12"/>
        <rFont val="Times New Roman"/>
        <family val="1"/>
        <charset val="186"/>
      </rPr>
      <t>Palūkanos už depozitus</t>
    </r>
  </si>
  <si>
    <t xml:space="preserve">                  Konkurencijos tarnyba</t>
  </si>
  <si>
    <t>30.</t>
  </si>
  <si>
    <t>Priešgaisrinės saugos funkcija</t>
  </si>
  <si>
    <t>Civilinės saugos funkcija</t>
  </si>
  <si>
    <t>lėšos civilinės būklės aktų registravimo funkcijai atlikti</t>
  </si>
  <si>
    <t xml:space="preserve">                  Kultūros ministerija(valstybinės kalbos vartojimo ir taisyklingumo funkcijai vykdyti)</t>
  </si>
  <si>
    <t>žemės ūkio funkcijai vykdyti</t>
  </si>
  <si>
    <t xml:space="preserve">                  Lietuvos vyriausiojo archyvo tarnyba (savivaldybei priskirtų archyvinių dokumentų tvarkymas)</t>
  </si>
  <si>
    <t>SKOLINTOS LĖŠOS (paskolos savivaldybės vardu)</t>
  </si>
  <si>
    <t xml:space="preserve">                  Krašto apsaugos ministerija (mobilizacijos departamentas)(mobilizacijos administravimui)</t>
  </si>
  <si>
    <t xml:space="preserve">                  Vidaus reikalų ministerija, iš jų:</t>
  </si>
  <si>
    <t xml:space="preserve">                  Žemės ūkio ministerija, iš jų:</t>
  </si>
  <si>
    <t xml:space="preserve">                  Socialinės apsaugos ir darbo ministerija, iš jų:</t>
  </si>
  <si>
    <t xml:space="preserve">                  Teisingumo ministerija, iš jų:</t>
  </si>
  <si>
    <t>melioracijai</t>
  </si>
  <si>
    <t>socialinėms išmokoms ir kompensacijoms skaičiuoti ir mokėti</t>
  </si>
  <si>
    <t>socialinei paramai mokiniams</t>
  </si>
  <si>
    <t>socialinėms paslaugoms finansuoti</t>
  </si>
  <si>
    <t>jaunimo teisių apsaugai</t>
  </si>
  <si>
    <t>dalyvauti rengiant ir įgyvendinant darbo rinkos  politikos priemones ir gyventojų užimtumo programas</t>
  </si>
  <si>
    <t>būsto nuomos ar išperkamosios būsto nuomos mokesčių dalies kompensacijoms</t>
  </si>
  <si>
    <t>lėšos pirminės valstybės garantuojamos teisinės pagalbos funkcijai atlikti</t>
  </si>
  <si>
    <t>lėšos gyventojų registro tvarkymo ir duomenų teikimo valstybės registrams funkcijai atlikti</t>
  </si>
  <si>
    <t>lėšos gyvenamosios vietos deklaravimo duomenų ir gyvenamosios vietos neturinčių asmenų apskaitos duomenų tvarkymo funkcijai atlikti</t>
  </si>
  <si>
    <t>Visuomenės sveikatos stiprinimas ir stebėsena</t>
  </si>
  <si>
    <t>Suma tūkst.eurų</t>
  </si>
  <si>
    <t xml:space="preserve">          už parduotą žemę</t>
  </si>
  <si>
    <t xml:space="preserve">           Kitos dotacijos ir lėšos iš kitų valdymo lygių, iš jų:</t>
  </si>
  <si>
    <t xml:space="preserve">           Europos Sąjungos paramos lėšos, iš jų:</t>
  </si>
  <si>
    <t xml:space="preserve">           Materialus turtas</t>
  </si>
  <si>
    <t>Neveiksnių asmenų būklės peržiūrėjimui užtikrinti</t>
  </si>
  <si>
    <t xml:space="preserve">           Biudžetinių įstaigų pajamos už prekes ir paslaugas</t>
  </si>
  <si>
    <t xml:space="preserve">           Valstybinės rinkliavos</t>
  </si>
  <si>
    <t xml:space="preserve"> Prekių ir paslaugų mokesčiai (8)</t>
  </si>
  <si>
    <t xml:space="preserve">           Specialioji tikslinė dotacija savivaldybėms, iš  jų:</t>
  </si>
  <si>
    <t>16.</t>
  </si>
  <si>
    <t>17.</t>
  </si>
  <si>
    <t>18.</t>
  </si>
  <si>
    <t>19.</t>
  </si>
  <si>
    <t xml:space="preserve">           Kiti mokesčiai už valstybinius gamtos išteklius</t>
  </si>
  <si>
    <t>32.1.</t>
  </si>
  <si>
    <t>32.2.</t>
  </si>
  <si>
    <t>32.3.</t>
  </si>
  <si>
    <t>32.4.</t>
  </si>
  <si>
    <t xml:space="preserve">KITOS PAJAMOS (17:26)     </t>
  </si>
  <si>
    <t>SANDORIAI (28)</t>
  </si>
  <si>
    <t>MATERIALIOJO IR NEMATERIALIOJO TURTO REALIZAVIMO PAJAMOS (29+30)</t>
  </si>
  <si>
    <t>VISI MOKESČIAI, DOTACIJOS, PAJAMOS IR SANDORIAI (1+9+16+27)</t>
  </si>
  <si>
    <t xml:space="preserve">           Speciali tikslinė dotacija mokymo reikmėms finansuoti</t>
  </si>
  <si>
    <t>Švietimo, mokslo ir sporto ministerija</t>
  </si>
  <si>
    <t>Sveikatos apsaugos ministerija</t>
  </si>
  <si>
    <t>Žemės ūkio ministerija</t>
  </si>
  <si>
    <t>Aplinkos ministerija</t>
  </si>
  <si>
    <t>Kultūros ministerija</t>
  </si>
  <si>
    <t>Vidaus reikalų ministerija</t>
  </si>
  <si>
    <t>Socialinės apsaugos ir darbo ministerija</t>
  </si>
  <si>
    <t xml:space="preserve">                 Aplinkos ministerija</t>
  </si>
  <si>
    <t>Ekonomikos ir inovacijų ministerija</t>
  </si>
  <si>
    <t xml:space="preserve">                Švietimo, mokslo ir sporto ministerija (Koordinuotai teikiamų paslaugų vaikams vykdymas)</t>
  </si>
  <si>
    <t>Susisiekimo ministerija</t>
  </si>
  <si>
    <t>Finansų ministerija</t>
  </si>
  <si>
    <t>13.1</t>
  </si>
  <si>
    <t>13.2</t>
  </si>
  <si>
    <t>13.3</t>
  </si>
  <si>
    <t>13.3.1</t>
  </si>
  <si>
    <t>13.3.2</t>
  </si>
  <si>
    <t>13.3.3</t>
  </si>
  <si>
    <t>13.3.4</t>
  </si>
  <si>
    <t>13.3.5</t>
  </si>
  <si>
    <t>13.3.7</t>
  </si>
  <si>
    <t>13.4.1</t>
  </si>
  <si>
    <t>13.4.2</t>
  </si>
  <si>
    <t>13.4.3</t>
  </si>
  <si>
    <t>13.5.1</t>
  </si>
  <si>
    <t>13.5.2</t>
  </si>
  <si>
    <t>13.5.3</t>
  </si>
  <si>
    <t>13.6.1</t>
  </si>
  <si>
    <t>13.6.2</t>
  </si>
  <si>
    <t>13.9.1</t>
  </si>
  <si>
    <t>13.9.2</t>
  </si>
  <si>
    <t>13.9.3</t>
  </si>
  <si>
    <t>13.10</t>
  </si>
  <si>
    <t>13.10.1</t>
  </si>
  <si>
    <t xml:space="preserve">           Dotacija savivaldybėms iš ES ir kitos tarptautinės finansinės paramos (iš ankstesnių metų)</t>
  </si>
  <si>
    <t>DOTACIJOS (10+11+12)</t>
  </si>
  <si>
    <t xml:space="preserve">           Dotacijos iš kitų valdžios sektoriaus subjektų (13+14+15)</t>
  </si>
  <si>
    <t xml:space="preserve">                 Sveikatos apsaugos ministerija, iš jų:</t>
  </si>
  <si>
    <t>15.6</t>
  </si>
  <si>
    <t>15.7</t>
  </si>
  <si>
    <t>15.8</t>
  </si>
  <si>
    <t>Psichikos sveikatos stiprinimas</t>
  </si>
  <si>
    <t>32.5.</t>
  </si>
  <si>
    <t xml:space="preserve">          turisto rinkliava</t>
  </si>
  <si>
    <t xml:space="preserve">                                                                                                Anykščių rajono savivaldybės tarybos</t>
  </si>
  <si>
    <t xml:space="preserve">                                                                           1 priedas</t>
  </si>
  <si>
    <t xml:space="preserve">           Turisto rinkliava</t>
  </si>
  <si>
    <t>įtraukiojo ugdymo modelių diegimui</t>
  </si>
  <si>
    <t>15.2.2</t>
  </si>
  <si>
    <t>privalomam ikimokykliniam ugdymui</t>
  </si>
  <si>
    <t>15.1.1</t>
  </si>
  <si>
    <t>15.1.2</t>
  </si>
  <si>
    <t>neįgaliųjų reabilitacijai</t>
  </si>
  <si>
    <t>neformaliajam švietimui</t>
  </si>
  <si>
    <t>akredituotai vaikų dienos socialinei priežiūrai</t>
  </si>
  <si>
    <t>15.1.3</t>
  </si>
  <si>
    <t>kompelsinėms paslaugoms šeimai</t>
  </si>
  <si>
    <t>15.2.4</t>
  </si>
  <si>
    <t>15.2.1</t>
  </si>
  <si>
    <t>ūkio lėšos</t>
  </si>
  <si>
    <t>Erdviniai duomenys</t>
  </si>
  <si>
    <t>savivaldybės teritorijoje esančių miestų ir miestelių teritorijų ribose valstybinės žėmės patikėtinio funkcijai atlikti</t>
  </si>
  <si>
    <t>ANYKŠČIŲ RAJONO SAVIVALDYBĖS 2025 METŲ BIUDŽETO PAJAMOS</t>
  </si>
  <si>
    <t>13.3.8.</t>
  </si>
  <si>
    <t>socialinės priežiūros šeimoms teikimas</t>
  </si>
  <si>
    <t>13.10.2</t>
  </si>
  <si>
    <t>Asmeninei pagalbao teikti</t>
  </si>
  <si>
    <t>15.1.4</t>
  </si>
  <si>
    <t>15.1.5</t>
  </si>
  <si>
    <t>Asmenų su negalia koordinatoriaus funkcijai</t>
  </si>
  <si>
    <t>15.1.6</t>
  </si>
  <si>
    <t>Laikini atokvėpio funkcijai</t>
  </si>
  <si>
    <t>15.1.7</t>
  </si>
  <si>
    <t>Socialinių darbuotojų darbo užmokesčiui</t>
  </si>
  <si>
    <t>15.2.3</t>
  </si>
  <si>
    <t>15.1.8</t>
  </si>
  <si>
    <t>bendruomeninei veiklai</t>
  </si>
  <si>
    <t xml:space="preserve">                                                                                                        2025 m. vasario 13 d. sprendimo Nr.1-TS-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</si>
</sst>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8" x14ac:knownFonts="1">
    <font>
      <sz val="10"/>
      <name val="Arial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sz val="14"/>
      <color rgb="FFFF0000"/>
      <name val="Arial"/>
      <family val="2"/>
      <charset val="186"/>
    </font>
    <font>
      <i/>
      <sz val="12"/>
      <name val="Times New Roman"/>
      <family val="1"/>
      <charset val="186"/>
    </font>
    <font>
      <i/>
      <sz val="1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/>
    <xf numFmtId="164" fontId="2" fillId="0" borderId="1" xfId="0" applyNumberFormat="1" applyFont="1" applyBorder="1" applyAlignment="1">
      <alignment wrapText="1"/>
    </xf>
    <xf numFmtId="164" fontId="1" fillId="0" borderId="1" xfId="0" applyNumberFormat="1" applyFont="1" applyBorder="1" applyAlignment="1">
      <alignment wrapText="1"/>
    </xf>
    <xf numFmtId="0" fontId="4" fillId="0" borderId="2" xfId="0" applyFont="1" applyBorder="1" applyAlignment="1">
      <alignment horizontal="right"/>
    </xf>
    <xf numFmtId="164" fontId="0" fillId="0" borderId="0" xfId="0" applyNumberFormat="1"/>
    <xf numFmtId="0" fontId="1" fillId="0" borderId="3" xfId="0" applyFont="1" applyBorder="1" applyAlignment="1">
      <alignment vertical="top" wrapText="1"/>
    </xf>
    <xf numFmtId="0" fontId="1" fillId="0" borderId="2" xfId="0" applyFont="1" applyBorder="1"/>
    <xf numFmtId="0" fontId="2" fillId="0" borderId="1" xfId="0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horizontal="right" vertical="center" wrapText="1"/>
    </xf>
    <xf numFmtId="164" fontId="1" fillId="0" borderId="0" xfId="0" applyNumberFormat="1" applyFont="1"/>
    <xf numFmtId="164" fontId="2" fillId="0" borderId="0" xfId="0" applyNumberFormat="1" applyFont="1"/>
    <xf numFmtId="164" fontId="1" fillId="0" borderId="1" xfId="0" applyNumberFormat="1" applyFont="1" applyBorder="1"/>
    <xf numFmtId="4" fontId="0" fillId="0" borderId="0" xfId="0" applyNumberFormat="1"/>
    <xf numFmtId="0" fontId="1" fillId="0" borderId="0" xfId="0" applyFont="1" applyAlignment="1">
      <alignment horizontal="center" vertical="top"/>
    </xf>
    <xf numFmtId="164" fontId="2" fillId="2" borderId="1" xfId="0" applyNumberFormat="1" applyFont="1" applyFill="1" applyBorder="1"/>
    <xf numFmtId="164" fontId="2" fillId="3" borderId="1" xfId="0" applyNumberFormat="1" applyFont="1" applyFill="1" applyBorder="1" applyAlignment="1">
      <alignment wrapText="1"/>
    </xf>
    <xf numFmtId="164" fontId="1" fillId="3" borderId="1" xfId="0" applyNumberFormat="1" applyFont="1" applyFill="1" applyBorder="1" applyAlignment="1">
      <alignment wrapText="1"/>
    </xf>
    <xf numFmtId="164" fontId="1" fillId="4" borderId="1" xfId="0" applyNumberFormat="1" applyFont="1" applyFill="1" applyBorder="1" applyAlignment="1">
      <alignment wrapText="1"/>
    </xf>
    <xf numFmtId="14" fontId="1" fillId="0" borderId="1" xfId="0" applyNumberFormat="1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4" fontId="5" fillId="0" borderId="0" xfId="0" applyNumberFormat="1" applyFont="1" applyAlignment="1">
      <alignment horizontal="center"/>
    </xf>
    <xf numFmtId="0" fontId="4" fillId="0" borderId="1" xfId="0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49" fontId="4" fillId="0" borderId="1" xfId="0" applyNumberFormat="1" applyFont="1" applyBorder="1" applyAlignment="1">
      <alignment vertical="top" wrapText="1"/>
    </xf>
    <xf numFmtId="49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164" fontId="6" fillId="3" borderId="1" xfId="0" applyNumberFormat="1" applyFont="1" applyFill="1" applyBorder="1" applyAlignment="1">
      <alignment wrapText="1"/>
    </xf>
    <xf numFmtId="0" fontId="7" fillId="0" borderId="0" xfId="0" applyFont="1"/>
    <xf numFmtId="0" fontId="1" fillId="3" borderId="4" xfId="0" applyFont="1" applyFill="1" applyBorder="1"/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28"/>
  <sheetViews>
    <sheetView tabSelected="1" zoomScaleNormal="100" workbookViewId="0">
      <selection activeCell="B2" sqref="B2:C2"/>
    </sheetView>
  </sheetViews>
  <sheetFormatPr defaultRowHeight="12.75" x14ac:dyDescent="0.2"/>
  <cols>
    <col min="1" max="1" width="7.140625" customWidth="1"/>
    <col min="2" max="2" width="87.5703125" customWidth="1"/>
    <col min="3" max="3" width="12.5703125" customWidth="1"/>
    <col min="4" max="4" width="13.140625" customWidth="1"/>
  </cols>
  <sheetData>
    <row r="1" spans="1:5" ht="15.75" x14ac:dyDescent="0.2">
      <c r="B1" s="34" t="s">
        <v>143</v>
      </c>
      <c r="C1" s="34"/>
    </row>
    <row r="2" spans="1:5" ht="15.75" x14ac:dyDescent="0.2">
      <c r="B2" s="34" t="s">
        <v>176</v>
      </c>
      <c r="C2" s="34"/>
    </row>
    <row r="3" spans="1:5" ht="15.75" x14ac:dyDescent="0.2">
      <c r="B3" s="18" t="s">
        <v>144</v>
      </c>
      <c r="C3" s="18"/>
    </row>
    <row r="4" spans="1:5" ht="15.75" x14ac:dyDescent="0.2">
      <c r="B4" s="34"/>
      <c r="C4" s="34"/>
    </row>
    <row r="5" spans="1:5" ht="15.75" x14ac:dyDescent="0.2">
      <c r="B5" s="34"/>
      <c r="C5" s="34"/>
    </row>
    <row r="6" spans="1:5" ht="15.75" x14ac:dyDescent="0.2">
      <c r="B6" s="18"/>
      <c r="C6" s="18"/>
    </row>
    <row r="7" spans="1:5" ht="15.75" x14ac:dyDescent="0.25">
      <c r="A7" s="35" t="s">
        <v>161</v>
      </c>
      <c r="B7" s="35"/>
      <c r="C7" s="35"/>
    </row>
    <row r="8" spans="1:5" ht="13.5" customHeight="1" x14ac:dyDescent="0.25">
      <c r="C8" s="8"/>
    </row>
    <row r="9" spans="1:5" ht="31.5" x14ac:dyDescent="0.2">
      <c r="A9" s="4" t="s">
        <v>0</v>
      </c>
      <c r="B9" s="4" t="s">
        <v>1</v>
      </c>
      <c r="C9" s="4" t="s">
        <v>75</v>
      </c>
    </row>
    <row r="10" spans="1:5" ht="15.75" x14ac:dyDescent="0.2">
      <c r="A10" s="12" t="s">
        <v>2</v>
      </c>
      <c r="B10" s="12" t="s">
        <v>47</v>
      </c>
      <c r="C10" s="13">
        <f>+C11+C13+C17</f>
        <v>30097</v>
      </c>
      <c r="D10" s="9"/>
    </row>
    <row r="11" spans="1:5" ht="15.75" x14ac:dyDescent="0.25">
      <c r="A11" s="2" t="s">
        <v>9</v>
      </c>
      <c r="B11" s="2" t="s">
        <v>10</v>
      </c>
      <c r="C11" s="6">
        <f>+C12</f>
        <v>29336</v>
      </c>
      <c r="D11" s="9"/>
    </row>
    <row r="12" spans="1:5" ht="15.75" x14ac:dyDescent="0.25">
      <c r="A12" s="1" t="s">
        <v>38</v>
      </c>
      <c r="B12" s="1" t="s">
        <v>11</v>
      </c>
      <c r="C12" s="21">
        <v>29336</v>
      </c>
      <c r="D12" s="9"/>
    </row>
    <row r="13" spans="1:5" ht="15.75" x14ac:dyDescent="0.25">
      <c r="A13" s="2" t="s">
        <v>12</v>
      </c>
      <c r="B13" s="2" t="s">
        <v>39</v>
      </c>
      <c r="C13" s="6">
        <f>+C14+C15+C16</f>
        <v>710</v>
      </c>
      <c r="D13" s="9"/>
      <c r="E13" s="9"/>
    </row>
    <row r="14" spans="1:5" ht="15.75" x14ac:dyDescent="0.25">
      <c r="A14" s="1" t="s">
        <v>13</v>
      </c>
      <c r="B14" s="1" t="s">
        <v>3</v>
      </c>
      <c r="C14" s="7">
        <v>350</v>
      </c>
    </row>
    <row r="15" spans="1:5" ht="15.75" x14ac:dyDescent="0.25">
      <c r="A15" s="1" t="s">
        <v>14</v>
      </c>
      <c r="B15" s="1" t="s">
        <v>4</v>
      </c>
      <c r="C15" s="7">
        <v>10</v>
      </c>
    </row>
    <row r="16" spans="1:5" ht="15.75" x14ac:dyDescent="0.25">
      <c r="A16" s="1" t="s">
        <v>15</v>
      </c>
      <c r="B16" s="1" t="s">
        <v>5</v>
      </c>
      <c r="C16" s="21">
        <v>350</v>
      </c>
      <c r="D16" s="9"/>
    </row>
    <row r="17" spans="1:4" ht="15.75" x14ac:dyDescent="0.25">
      <c r="A17" s="2" t="s">
        <v>16</v>
      </c>
      <c r="B17" s="2" t="s">
        <v>83</v>
      </c>
      <c r="C17" s="6">
        <f>+C18</f>
        <v>51</v>
      </c>
    </row>
    <row r="18" spans="1:4" ht="15.75" x14ac:dyDescent="0.25">
      <c r="A18" s="1" t="s">
        <v>17</v>
      </c>
      <c r="B18" s="1" t="s">
        <v>6</v>
      </c>
      <c r="C18" s="7">
        <v>51</v>
      </c>
    </row>
    <row r="19" spans="1:4" ht="15.75" x14ac:dyDescent="0.25">
      <c r="A19" s="2" t="s">
        <v>18</v>
      </c>
      <c r="B19" s="2" t="s">
        <v>134</v>
      </c>
      <c r="C19" s="6">
        <f>+C31+C21+C20</f>
        <v>21832.699999999997</v>
      </c>
      <c r="D19" s="9"/>
    </row>
    <row r="20" spans="1:4" ht="15.75" x14ac:dyDescent="0.25">
      <c r="A20" s="27" t="s">
        <v>19</v>
      </c>
      <c r="B20" s="5" t="s">
        <v>133</v>
      </c>
      <c r="C20" s="21">
        <v>500</v>
      </c>
      <c r="D20" s="9"/>
    </row>
    <row r="21" spans="1:4" ht="15.75" x14ac:dyDescent="0.25">
      <c r="A21" s="27" t="s">
        <v>20</v>
      </c>
      <c r="B21" s="1" t="s">
        <v>78</v>
      </c>
      <c r="C21" s="21">
        <f>+C22+C23+C24+C25+C26+C27+C28+C29+C30</f>
        <v>6365.2</v>
      </c>
      <c r="D21" s="9"/>
    </row>
    <row r="22" spans="1:4" ht="15.75" x14ac:dyDescent="0.25">
      <c r="A22" s="27">
        <v>11.1</v>
      </c>
      <c r="B22" s="1" t="s">
        <v>99</v>
      </c>
      <c r="C22" s="21">
        <v>2376.8000000000002</v>
      </c>
      <c r="D22" s="9"/>
    </row>
    <row r="23" spans="1:4" ht="15.75" x14ac:dyDescent="0.25">
      <c r="A23" s="27">
        <v>11.2</v>
      </c>
      <c r="B23" s="1" t="s">
        <v>100</v>
      </c>
      <c r="C23" s="21">
        <v>1059.5</v>
      </c>
      <c r="D23" s="9"/>
    </row>
    <row r="24" spans="1:4" ht="15.75" x14ac:dyDescent="0.25">
      <c r="A24" s="27">
        <v>11.3</v>
      </c>
      <c r="B24" s="1" t="s">
        <v>101</v>
      </c>
      <c r="C24" s="21"/>
      <c r="D24" s="9"/>
    </row>
    <row r="25" spans="1:4" ht="15.75" x14ac:dyDescent="0.25">
      <c r="A25" s="27">
        <v>11.4</v>
      </c>
      <c r="B25" s="1" t="s">
        <v>105</v>
      </c>
      <c r="C25" s="21">
        <v>1715</v>
      </c>
      <c r="D25" s="9"/>
    </row>
    <row r="26" spans="1:4" ht="15.75" x14ac:dyDescent="0.25">
      <c r="A26" s="27">
        <v>11.5</v>
      </c>
      <c r="B26" s="1" t="s">
        <v>102</v>
      </c>
      <c r="C26" s="21">
        <v>717.9</v>
      </c>
      <c r="D26" s="9"/>
    </row>
    <row r="27" spans="1:4" ht="15.75" x14ac:dyDescent="0.25">
      <c r="A27" s="27">
        <v>11.6</v>
      </c>
      <c r="B27" s="1" t="s">
        <v>103</v>
      </c>
      <c r="C27" s="21">
        <v>397</v>
      </c>
      <c r="D27" s="9"/>
    </row>
    <row r="28" spans="1:4" ht="15.75" x14ac:dyDescent="0.25">
      <c r="A28" s="27">
        <v>11.7</v>
      </c>
      <c r="B28" s="1" t="s">
        <v>104</v>
      </c>
      <c r="C28" s="21">
        <v>99</v>
      </c>
      <c r="D28" s="9"/>
    </row>
    <row r="29" spans="1:4" ht="15.75" x14ac:dyDescent="0.25">
      <c r="A29" s="27">
        <v>11.8</v>
      </c>
      <c r="B29" s="1" t="s">
        <v>107</v>
      </c>
      <c r="C29" s="21"/>
      <c r="D29" s="9"/>
    </row>
    <row r="30" spans="1:4" ht="15.75" x14ac:dyDescent="0.25">
      <c r="A30" s="27">
        <v>11.9</v>
      </c>
      <c r="B30" s="1" t="s">
        <v>109</v>
      </c>
      <c r="C30" s="7"/>
      <c r="D30" s="9"/>
    </row>
    <row r="31" spans="1:4" ht="15.75" x14ac:dyDescent="0.25">
      <c r="A31" s="27" t="s">
        <v>21</v>
      </c>
      <c r="B31" s="1" t="s">
        <v>135</v>
      </c>
      <c r="C31" s="7">
        <f>C32+C64+C65</f>
        <v>14967.499999999998</v>
      </c>
    </row>
    <row r="32" spans="1:4" ht="21" customHeight="1" x14ac:dyDescent="0.25">
      <c r="A32" s="27" t="s">
        <v>22</v>
      </c>
      <c r="B32" s="1" t="s">
        <v>84</v>
      </c>
      <c r="C32" s="7">
        <f>+C33+C34+C35+C43+C47+C51+C55+C54+C56+C60+C63</f>
        <v>4759.7999999999993</v>
      </c>
      <c r="D32" s="17"/>
    </row>
    <row r="33" spans="1:4" ht="15.75" customHeight="1" x14ac:dyDescent="0.25">
      <c r="A33" s="27" t="s">
        <v>111</v>
      </c>
      <c r="B33" s="1" t="s">
        <v>50</v>
      </c>
      <c r="C33" s="22">
        <v>0.2</v>
      </c>
      <c r="D33" s="17"/>
    </row>
    <row r="34" spans="1:4" ht="15.75" customHeight="1" x14ac:dyDescent="0.25">
      <c r="A34" s="27" t="s">
        <v>112</v>
      </c>
      <c r="B34" s="1" t="s">
        <v>55</v>
      </c>
      <c r="C34" s="22">
        <v>9</v>
      </c>
      <c r="D34" s="17"/>
    </row>
    <row r="35" spans="1:4" ht="15.75" customHeight="1" x14ac:dyDescent="0.25">
      <c r="A35" s="27" t="s">
        <v>113</v>
      </c>
      <c r="B35" s="1" t="s">
        <v>62</v>
      </c>
      <c r="C35" s="22">
        <f>C36+C37+C38+C39+C40+C41+C42</f>
        <v>2455.1</v>
      </c>
      <c r="D35" s="17"/>
    </row>
    <row r="36" spans="1:4" ht="15.75" customHeight="1" x14ac:dyDescent="0.25">
      <c r="A36" s="23" t="s">
        <v>114</v>
      </c>
      <c r="B36" s="1" t="s">
        <v>65</v>
      </c>
      <c r="C36" s="21">
        <v>237</v>
      </c>
      <c r="D36" s="17"/>
    </row>
    <row r="37" spans="1:4" ht="15.75" customHeight="1" x14ac:dyDescent="0.25">
      <c r="A37" s="1" t="s">
        <v>115</v>
      </c>
      <c r="B37" s="1" t="s">
        <v>66</v>
      </c>
      <c r="C37" s="21">
        <v>470.8</v>
      </c>
      <c r="D37" s="17"/>
    </row>
    <row r="38" spans="1:4" ht="15.75" customHeight="1" x14ac:dyDescent="0.25">
      <c r="A38" s="23" t="s">
        <v>116</v>
      </c>
      <c r="B38" s="1" t="s">
        <v>67</v>
      </c>
      <c r="C38" s="21">
        <v>1508.3</v>
      </c>
      <c r="D38" s="25"/>
    </row>
    <row r="39" spans="1:4" ht="15.75" customHeight="1" x14ac:dyDescent="0.25">
      <c r="A39" s="1" t="s">
        <v>117</v>
      </c>
      <c r="B39" s="1" t="s">
        <v>68</v>
      </c>
      <c r="C39" s="21">
        <v>24.3</v>
      </c>
      <c r="D39" s="17"/>
    </row>
    <row r="40" spans="1:4" ht="15.75" customHeight="1" x14ac:dyDescent="0.25">
      <c r="A40" s="23" t="s">
        <v>118</v>
      </c>
      <c r="B40" s="1" t="s">
        <v>69</v>
      </c>
      <c r="C40" s="21">
        <v>159.1</v>
      </c>
      <c r="D40" s="17"/>
    </row>
    <row r="41" spans="1:4" ht="15.75" customHeight="1" x14ac:dyDescent="0.25">
      <c r="A41" s="23" t="s">
        <v>119</v>
      </c>
      <c r="B41" s="1" t="s">
        <v>70</v>
      </c>
      <c r="C41" s="21">
        <v>11.1</v>
      </c>
      <c r="D41" s="17"/>
    </row>
    <row r="42" spans="1:4" ht="15.75" customHeight="1" x14ac:dyDescent="0.25">
      <c r="A42" s="23" t="s">
        <v>162</v>
      </c>
      <c r="B42" s="1" t="s">
        <v>163</v>
      </c>
      <c r="C42" s="21">
        <v>44.5</v>
      </c>
      <c r="D42" s="17"/>
    </row>
    <row r="43" spans="1:4" ht="15.75" customHeight="1" x14ac:dyDescent="0.25">
      <c r="A43" s="27">
        <v>13.4</v>
      </c>
      <c r="B43" s="1" t="s">
        <v>63</v>
      </c>
      <c r="C43" s="22">
        <f>C44+C45+C46</f>
        <v>28.499999999999996</v>
      </c>
      <c r="D43" s="17"/>
    </row>
    <row r="44" spans="1:4" ht="15.75" customHeight="1" x14ac:dyDescent="0.25">
      <c r="A44" s="1" t="s">
        <v>120</v>
      </c>
      <c r="B44" s="1" t="s">
        <v>71</v>
      </c>
      <c r="C44" s="21">
        <v>3.2</v>
      </c>
      <c r="D44" s="17"/>
    </row>
    <row r="45" spans="1:4" ht="15.75" customHeight="1" x14ac:dyDescent="0.25">
      <c r="A45" s="1" t="s">
        <v>121</v>
      </c>
      <c r="B45" s="1" t="s">
        <v>54</v>
      </c>
      <c r="C45" s="21">
        <v>24.9</v>
      </c>
      <c r="D45" s="17"/>
    </row>
    <row r="46" spans="1:4" ht="15.75" customHeight="1" x14ac:dyDescent="0.25">
      <c r="A46" s="1" t="s">
        <v>122</v>
      </c>
      <c r="B46" s="1" t="s">
        <v>72</v>
      </c>
      <c r="C46" s="7">
        <v>0.4</v>
      </c>
      <c r="D46" s="17"/>
    </row>
    <row r="47" spans="1:4" ht="15.75" customHeight="1" x14ac:dyDescent="0.25">
      <c r="A47" s="27">
        <v>13.5</v>
      </c>
      <c r="B47" s="1" t="s">
        <v>60</v>
      </c>
      <c r="C47" s="22">
        <f>C48+C49+C50</f>
        <v>1459.6000000000001</v>
      </c>
      <c r="D47" s="17"/>
    </row>
    <row r="48" spans="1:4" ht="15.75" customHeight="1" x14ac:dyDescent="0.25">
      <c r="A48" s="1" t="s">
        <v>123</v>
      </c>
      <c r="B48" s="1" t="s">
        <v>52</v>
      </c>
      <c r="C48" s="21">
        <v>1416.3</v>
      </c>
      <c r="D48" s="17"/>
    </row>
    <row r="49" spans="1:4" ht="15.75" customHeight="1" x14ac:dyDescent="0.25">
      <c r="A49" s="1" t="s">
        <v>124</v>
      </c>
      <c r="B49" s="1" t="s">
        <v>53</v>
      </c>
      <c r="C49" s="7">
        <v>40.9</v>
      </c>
      <c r="D49" s="17"/>
    </row>
    <row r="50" spans="1:4" ht="29.1" customHeight="1" x14ac:dyDescent="0.25">
      <c r="A50" s="1" t="s">
        <v>125</v>
      </c>
      <c r="B50" s="1" t="s">
        <v>73</v>
      </c>
      <c r="C50" s="7">
        <v>2.4</v>
      </c>
      <c r="D50" s="17"/>
    </row>
    <row r="51" spans="1:4" ht="15.75" customHeight="1" x14ac:dyDescent="0.25">
      <c r="A51" s="27">
        <v>13.6</v>
      </c>
      <c r="B51" s="1" t="s">
        <v>61</v>
      </c>
      <c r="C51" s="22">
        <f>C52+C53</f>
        <v>491.79999999999995</v>
      </c>
      <c r="D51" s="17"/>
    </row>
    <row r="52" spans="1:4" ht="15.75" customHeight="1" x14ac:dyDescent="0.25">
      <c r="A52" s="1" t="s">
        <v>126</v>
      </c>
      <c r="B52" s="1" t="s">
        <v>56</v>
      </c>
      <c r="C52" s="21">
        <v>245.1</v>
      </c>
      <c r="D52" s="17"/>
    </row>
    <row r="53" spans="1:4" ht="15.75" customHeight="1" x14ac:dyDescent="0.25">
      <c r="A53" s="1" t="s">
        <v>127</v>
      </c>
      <c r="B53" s="1" t="s">
        <v>64</v>
      </c>
      <c r="C53" s="7">
        <v>246.7</v>
      </c>
      <c r="D53" s="17"/>
    </row>
    <row r="54" spans="1:4" ht="32.1" customHeight="1" x14ac:dyDescent="0.25">
      <c r="A54" s="27">
        <v>13.7</v>
      </c>
      <c r="B54" s="1" t="s">
        <v>59</v>
      </c>
      <c r="C54" s="22">
        <v>13.3</v>
      </c>
      <c r="D54" s="17"/>
    </row>
    <row r="55" spans="1:4" ht="31.35" customHeight="1" x14ac:dyDescent="0.25">
      <c r="A55" s="27">
        <v>13.8</v>
      </c>
      <c r="B55" s="1" t="s">
        <v>57</v>
      </c>
      <c r="C55" s="22">
        <v>27.9</v>
      </c>
      <c r="D55" s="17"/>
    </row>
    <row r="56" spans="1:4" ht="17.100000000000001" customHeight="1" x14ac:dyDescent="0.25">
      <c r="A56" s="27">
        <v>13.9</v>
      </c>
      <c r="B56" s="1" t="s">
        <v>136</v>
      </c>
      <c r="C56" s="22">
        <f>C57+C58+C59</f>
        <v>222</v>
      </c>
      <c r="D56" s="17"/>
    </row>
    <row r="57" spans="1:4" ht="14.45" customHeight="1" x14ac:dyDescent="0.25">
      <c r="A57" s="1" t="s">
        <v>128</v>
      </c>
      <c r="B57" s="1" t="s">
        <v>74</v>
      </c>
      <c r="C57" s="21">
        <v>157.5</v>
      </c>
      <c r="D57" s="17"/>
    </row>
    <row r="58" spans="1:4" ht="14.45" customHeight="1" x14ac:dyDescent="0.25">
      <c r="A58" s="1" t="s">
        <v>129</v>
      </c>
      <c r="B58" s="1" t="s">
        <v>80</v>
      </c>
      <c r="C58" s="21">
        <v>2.7</v>
      </c>
      <c r="D58" s="17"/>
    </row>
    <row r="59" spans="1:4" ht="14.45" customHeight="1" x14ac:dyDescent="0.25">
      <c r="A59" s="1" t="s">
        <v>130</v>
      </c>
      <c r="B59" s="1" t="s">
        <v>140</v>
      </c>
      <c r="C59" s="21">
        <v>61.8</v>
      </c>
      <c r="D59" s="17"/>
    </row>
    <row r="60" spans="1:4" ht="14.45" customHeight="1" x14ac:dyDescent="0.25">
      <c r="A60" s="27" t="s">
        <v>131</v>
      </c>
      <c r="B60" s="1" t="s">
        <v>106</v>
      </c>
      <c r="C60" s="22">
        <f>C61+C62</f>
        <v>52.4</v>
      </c>
      <c r="D60" s="17"/>
    </row>
    <row r="61" spans="1:4" ht="18" customHeight="1" x14ac:dyDescent="0.25">
      <c r="A61" s="26" t="s">
        <v>132</v>
      </c>
      <c r="B61" s="1" t="s">
        <v>159</v>
      </c>
      <c r="C61" s="21">
        <v>8.5</v>
      </c>
      <c r="D61" s="17"/>
    </row>
    <row r="62" spans="1:4" ht="32.450000000000003" customHeight="1" x14ac:dyDescent="0.25">
      <c r="A62" s="26" t="s">
        <v>164</v>
      </c>
      <c r="B62" s="1" t="s">
        <v>160</v>
      </c>
      <c r="C62" s="7">
        <v>43.9</v>
      </c>
      <c r="D62" s="17"/>
    </row>
    <row r="63" spans="1:4" ht="30" customHeight="1" x14ac:dyDescent="0.25">
      <c r="A63" s="28">
        <v>13.11</v>
      </c>
      <c r="B63" s="1" t="s">
        <v>108</v>
      </c>
      <c r="C63" s="21"/>
      <c r="D63" s="17"/>
    </row>
    <row r="64" spans="1:4" ht="15.75" x14ac:dyDescent="0.25">
      <c r="A64" s="27">
        <v>14</v>
      </c>
      <c r="B64" s="1" t="s">
        <v>98</v>
      </c>
      <c r="C64" s="21">
        <v>9591.2999999999993</v>
      </c>
      <c r="D64" s="9"/>
    </row>
    <row r="65" spans="1:3" ht="15.75" x14ac:dyDescent="0.25">
      <c r="A65" s="27">
        <v>15</v>
      </c>
      <c r="B65" s="1" t="s">
        <v>77</v>
      </c>
      <c r="C65" s="22">
        <f>C66+C75+C80+C81+C82+C83+C84+C85</f>
        <v>616.4</v>
      </c>
    </row>
    <row r="66" spans="1:3" ht="15.75" x14ac:dyDescent="0.25">
      <c r="A66" s="27">
        <v>15.1</v>
      </c>
      <c r="B66" s="1" t="s">
        <v>105</v>
      </c>
      <c r="C66" s="21">
        <f>C67+C68+C69+C70+C71+C72+C73+C74</f>
        <v>383.7</v>
      </c>
    </row>
    <row r="67" spans="1:3" s="32" customFormat="1" ht="15.75" x14ac:dyDescent="0.25">
      <c r="A67" s="29" t="s">
        <v>149</v>
      </c>
      <c r="B67" s="30" t="s">
        <v>151</v>
      </c>
      <c r="C67" s="31">
        <v>38.700000000000003</v>
      </c>
    </row>
    <row r="68" spans="1:3" s="32" customFormat="1" ht="15.75" x14ac:dyDescent="0.25">
      <c r="A68" s="29" t="s">
        <v>150</v>
      </c>
      <c r="B68" s="30" t="s">
        <v>153</v>
      </c>
      <c r="C68" s="31">
        <v>67.5</v>
      </c>
    </row>
    <row r="69" spans="1:3" s="32" customFormat="1" ht="15.75" x14ac:dyDescent="0.25">
      <c r="A69" s="29" t="s">
        <v>154</v>
      </c>
      <c r="B69" s="30" t="s">
        <v>155</v>
      </c>
      <c r="C69" s="31">
        <v>13.9</v>
      </c>
    </row>
    <row r="70" spans="1:3" s="32" customFormat="1" ht="15.75" x14ac:dyDescent="0.25">
      <c r="A70" s="29" t="s">
        <v>166</v>
      </c>
      <c r="B70" s="30" t="s">
        <v>165</v>
      </c>
      <c r="C70" s="31">
        <v>95</v>
      </c>
    </row>
    <row r="71" spans="1:3" s="32" customFormat="1" ht="15.75" x14ac:dyDescent="0.25">
      <c r="A71" s="29" t="s">
        <v>167</v>
      </c>
      <c r="B71" s="30" t="s">
        <v>168</v>
      </c>
      <c r="C71" s="31">
        <v>24.5</v>
      </c>
    </row>
    <row r="72" spans="1:3" s="32" customFormat="1" ht="15.75" x14ac:dyDescent="0.25">
      <c r="A72" s="29" t="s">
        <v>169</v>
      </c>
      <c r="B72" s="30" t="s">
        <v>170</v>
      </c>
      <c r="C72" s="31">
        <v>29.7</v>
      </c>
    </row>
    <row r="73" spans="1:3" s="32" customFormat="1" ht="15.75" x14ac:dyDescent="0.25">
      <c r="A73" s="29" t="s">
        <v>171</v>
      </c>
      <c r="B73" s="30" t="s">
        <v>172</v>
      </c>
      <c r="C73" s="31">
        <f>82.1+16.9</f>
        <v>99</v>
      </c>
    </row>
    <row r="74" spans="1:3" s="32" customFormat="1" ht="15.75" x14ac:dyDescent="0.25">
      <c r="A74" s="29" t="s">
        <v>174</v>
      </c>
      <c r="B74" s="30" t="s">
        <v>175</v>
      </c>
      <c r="C74" s="31">
        <v>15.4</v>
      </c>
    </row>
    <row r="75" spans="1:3" ht="15.75" x14ac:dyDescent="0.25">
      <c r="A75" s="27">
        <v>15.2</v>
      </c>
      <c r="B75" s="1" t="s">
        <v>99</v>
      </c>
      <c r="C75" s="21">
        <f>C77+C78+C79+C76</f>
        <v>203.8</v>
      </c>
    </row>
    <row r="76" spans="1:3" ht="15.75" x14ac:dyDescent="0.25">
      <c r="A76" s="29" t="s">
        <v>157</v>
      </c>
      <c r="B76" s="30" t="s">
        <v>158</v>
      </c>
      <c r="C76" s="21"/>
    </row>
    <row r="77" spans="1:3" s="32" customFormat="1" ht="20.25" customHeight="1" x14ac:dyDescent="0.25">
      <c r="A77" s="29" t="s">
        <v>147</v>
      </c>
      <c r="B77" s="30" t="s">
        <v>152</v>
      </c>
      <c r="C77" s="31">
        <v>127.6</v>
      </c>
    </row>
    <row r="78" spans="1:3" s="32" customFormat="1" ht="19.5" customHeight="1" x14ac:dyDescent="0.25">
      <c r="A78" s="29" t="s">
        <v>173</v>
      </c>
      <c r="B78" s="30" t="s">
        <v>146</v>
      </c>
      <c r="C78" s="31"/>
    </row>
    <row r="79" spans="1:3" s="32" customFormat="1" ht="15.75" x14ac:dyDescent="0.25">
      <c r="A79" s="29" t="s">
        <v>156</v>
      </c>
      <c r="B79" s="30" t="s">
        <v>148</v>
      </c>
      <c r="C79" s="31">
        <v>76.2</v>
      </c>
    </row>
    <row r="80" spans="1:3" ht="15.75" x14ac:dyDescent="0.25">
      <c r="A80" s="27">
        <v>15.3</v>
      </c>
      <c r="B80" s="1" t="s">
        <v>103</v>
      </c>
      <c r="C80" s="21">
        <v>28.9</v>
      </c>
    </row>
    <row r="81" spans="1:4" ht="15.75" x14ac:dyDescent="0.25">
      <c r="A81" s="27">
        <v>15.4</v>
      </c>
      <c r="B81" s="1" t="s">
        <v>102</v>
      </c>
      <c r="C81" s="21"/>
    </row>
    <row r="82" spans="1:4" ht="15.75" x14ac:dyDescent="0.25">
      <c r="A82" s="27">
        <v>15.5</v>
      </c>
      <c r="B82" s="1" t="s">
        <v>110</v>
      </c>
      <c r="C82" s="21"/>
    </row>
    <row r="83" spans="1:4" ht="15.75" x14ac:dyDescent="0.25">
      <c r="A83" s="27" t="s">
        <v>137</v>
      </c>
      <c r="B83" s="1" t="s">
        <v>109</v>
      </c>
      <c r="C83" s="21"/>
    </row>
    <row r="84" spans="1:4" ht="15.75" x14ac:dyDescent="0.25">
      <c r="A84" s="27" t="s">
        <v>138</v>
      </c>
      <c r="B84" s="1" t="s">
        <v>100</v>
      </c>
      <c r="C84" s="21"/>
    </row>
    <row r="85" spans="1:4" ht="15.75" x14ac:dyDescent="0.25">
      <c r="A85" s="27" t="s">
        <v>139</v>
      </c>
      <c r="B85" s="1" t="s">
        <v>104</v>
      </c>
      <c r="C85" s="21"/>
    </row>
    <row r="86" spans="1:4" ht="15.75" x14ac:dyDescent="0.25">
      <c r="A86" s="2" t="s">
        <v>85</v>
      </c>
      <c r="B86" s="2" t="s">
        <v>94</v>
      </c>
      <c r="C86" s="20">
        <f>SUM(C87:C97)</f>
        <v>1969.3</v>
      </c>
    </row>
    <row r="87" spans="1:4" ht="15.75" x14ac:dyDescent="0.25">
      <c r="A87" s="1" t="s">
        <v>86</v>
      </c>
      <c r="B87" s="2" t="s">
        <v>49</v>
      </c>
      <c r="C87" s="21"/>
    </row>
    <row r="88" spans="1:4" ht="15.75" x14ac:dyDescent="0.25">
      <c r="A88" s="3" t="s">
        <v>87</v>
      </c>
      <c r="B88" s="1" t="s">
        <v>7</v>
      </c>
      <c r="C88" s="21">
        <v>250</v>
      </c>
      <c r="D88" s="9"/>
    </row>
    <row r="89" spans="1:4" ht="15.75" x14ac:dyDescent="0.25">
      <c r="A89" s="3" t="s">
        <v>88</v>
      </c>
      <c r="B89" s="1" t="s">
        <v>89</v>
      </c>
      <c r="C89" s="7">
        <v>132</v>
      </c>
    </row>
    <row r="90" spans="1:4" ht="15.75" x14ac:dyDescent="0.25">
      <c r="A90" s="3" t="s">
        <v>23</v>
      </c>
      <c r="B90" s="1" t="s">
        <v>44</v>
      </c>
      <c r="C90" s="7"/>
      <c r="D90" s="9"/>
    </row>
    <row r="91" spans="1:4" ht="15.75" x14ac:dyDescent="0.25">
      <c r="A91" s="3" t="s">
        <v>24</v>
      </c>
      <c r="B91" s="1" t="s">
        <v>81</v>
      </c>
      <c r="C91" s="21">
        <v>1469.3</v>
      </c>
    </row>
    <row r="92" spans="1:4" ht="15.75" x14ac:dyDescent="0.25">
      <c r="A92" s="3" t="s">
        <v>25</v>
      </c>
      <c r="B92" s="1" t="s">
        <v>82</v>
      </c>
      <c r="C92" s="21">
        <v>28</v>
      </c>
    </row>
    <row r="93" spans="1:4" ht="15.75" x14ac:dyDescent="0.25">
      <c r="A93" s="3" t="s">
        <v>26</v>
      </c>
      <c r="B93" s="1" t="s">
        <v>31</v>
      </c>
      <c r="C93" s="21">
        <v>20</v>
      </c>
    </row>
    <row r="94" spans="1:4" ht="15.75" x14ac:dyDescent="0.25">
      <c r="A94" s="3">
        <v>23.1</v>
      </c>
      <c r="B94" s="1" t="s">
        <v>145</v>
      </c>
      <c r="C94" s="21">
        <v>50</v>
      </c>
    </row>
    <row r="95" spans="1:4" ht="15.75" x14ac:dyDescent="0.25">
      <c r="A95" s="3" t="s">
        <v>27</v>
      </c>
      <c r="B95" s="1" t="s">
        <v>29</v>
      </c>
      <c r="C95" s="21">
        <v>20</v>
      </c>
    </row>
    <row r="96" spans="1:4" ht="15.75" x14ac:dyDescent="0.25">
      <c r="A96" s="3" t="s">
        <v>28</v>
      </c>
      <c r="B96" s="1" t="s">
        <v>30</v>
      </c>
      <c r="C96" s="21"/>
    </row>
    <row r="97" spans="1:4" ht="17.45" customHeight="1" x14ac:dyDescent="0.25">
      <c r="A97" s="3" t="s">
        <v>33</v>
      </c>
      <c r="B97" s="1" t="s">
        <v>32</v>
      </c>
      <c r="C97" s="21"/>
    </row>
    <row r="98" spans="1:4" ht="15.75" x14ac:dyDescent="0.25">
      <c r="A98" s="2" t="s">
        <v>40</v>
      </c>
      <c r="B98" s="2" t="s">
        <v>95</v>
      </c>
      <c r="C98" s="6">
        <f>+C99</f>
        <v>530</v>
      </c>
    </row>
    <row r="99" spans="1:4" ht="18.75" customHeight="1" x14ac:dyDescent="0.25">
      <c r="A99" s="2" t="s">
        <v>41</v>
      </c>
      <c r="B99" s="2" t="s">
        <v>96</v>
      </c>
      <c r="C99" s="6">
        <f>+C100+C101</f>
        <v>530</v>
      </c>
    </row>
    <row r="100" spans="1:4" ht="15.75" x14ac:dyDescent="0.25">
      <c r="A100" s="1" t="s">
        <v>42</v>
      </c>
      <c r="B100" s="1" t="s">
        <v>8</v>
      </c>
      <c r="C100" s="7">
        <v>30</v>
      </c>
    </row>
    <row r="101" spans="1:4" ht="15.75" x14ac:dyDescent="0.25">
      <c r="A101" s="1" t="s">
        <v>51</v>
      </c>
      <c r="B101" s="1" t="s">
        <v>79</v>
      </c>
      <c r="C101" s="21">
        <v>500</v>
      </c>
    </row>
    <row r="102" spans="1:4" ht="15.75" x14ac:dyDescent="0.25">
      <c r="A102" s="2" t="s">
        <v>43</v>
      </c>
      <c r="B102" s="2" t="s">
        <v>97</v>
      </c>
      <c r="C102" s="6">
        <f>+C10+C19+C86+C98</f>
        <v>54429</v>
      </c>
      <c r="D102" s="9"/>
    </row>
    <row r="103" spans="1:4" ht="15.75" x14ac:dyDescent="0.25">
      <c r="A103" s="10" t="s">
        <v>45</v>
      </c>
      <c r="B103" s="1" t="s">
        <v>34</v>
      </c>
      <c r="C103" s="16">
        <f>C104+C105+C106+C107+C108</f>
        <v>5410</v>
      </c>
      <c r="D103" s="9"/>
    </row>
    <row r="104" spans="1:4" ht="15.75" customHeight="1" x14ac:dyDescent="0.25">
      <c r="A104" s="1" t="s">
        <v>90</v>
      </c>
      <c r="B104" s="1" t="s">
        <v>46</v>
      </c>
      <c r="C104" s="16">
        <v>487.4</v>
      </c>
      <c r="D104" s="17"/>
    </row>
    <row r="105" spans="1:4" ht="15.75" customHeight="1" x14ac:dyDescent="0.25">
      <c r="A105" s="1" t="s">
        <v>91</v>
      </c>
      <c r="B105" s="1" t="s">
        <v>35</v>
      </c>
      <c r="C105" s="16">
        <v>106.8</v>
      </c>
      <c r="D105" s="17"/>
    </row>
    <row r="106" spans="1:4" ht="15.75" customHeight="1" x14ac:dyDescent="0.25">
      <c r="A106" s="10" t="s">
        <v>92</v>
      </c>
      <c r="B106" s="10" t="s">
        <v>36</v>
      </c>
      <c r="C106" s="16">
        <v>4605.8999999999996</v>
      </c>
      <c r="D106" s="17"/>
    </row>
    <row r="107" spans="1:4" ht="15.75" customHeight="1" x14ac:dyDescent="0.25">
      <c r="A107" s="10" t="s">
        <v>93</v>
      </c>
      <c r="B107" s="10" t="s">
        <v>76</v>
      </c>
      <c r="C107" s="16">
        <v>184.6</v>
      </c>
      <c r="D107" s="17"/>
    </row>
    <row r="108" spans="1:4" ht="15.75" customHeight="1" x14ac:dyDescent="0.25">
      <c r="A108" s="10" t="s">
        <v>141</v>
      </c>
      <c r="B108" s="10" t="s">
        <v>142</v>
      </c>
      <c r="C108" s="16">
        <v>25.3</v>
      </c>
      <c r="D108" s="17"/>
    </row>
    <row r="109" spans="1:4" ht="15.75" customHeight="1" x14ac:dyDescent="0.25">
      <c r="A109" s="24" t="s">
        <v>48</v>
      </c>
      <c r="B109" s="24" t="s">
        <v>58</v>
      </c>
      <c r="C109" s="33">
        <v>5435</v>
      </c>
      <c r="D109" s="17"/>
    </row>
    <row r="110" spans="1:4" ht="15.75" x14ac:dyDescent="0.25">
      <c r="A110" s="1"/>
      <c r="B110" s="2" t="s">
        <v>37</v>
      </c>
      <c r="C110" s="19">
        <f>+C102+C103+C109</f>
        <v>65274</v>
      </c>
    </row>
    <row r="111" spans="1:4" ht="15.75" x14ac:dyDescent="0.25">
      <c r="A111" s="5"/>
      <c r="B111" s="5"/>
      <c r="C111" s="14"/>
    </row>
    <row r="112" spans="1:4" ht="15.75" x14ac:dyDescent="0.25">
      <c r="A112" s="5"/>
      <c r="B112" s="11"/>
      <c r="C112" s="14"/>
    </row>
    <row r="113" spans="1:3" ht="15.75" x14ac:dyDescent="0.25">
      <c r="A113" s="5"/>
      <c r="B113" s="5"/>
      <c r="C113" s="5"/>
    </row>
    <row r="114" spans="1:3" ht="15.75" x14ac:dyDescent="0.25">
      <c r="A114" s="5"/>
      <c r="B114" s="5"/>
      <c r="C114" s="14"/>
    </row>
    <row r="115" spans="1:3" ht="15.75" x14ac:dyDescent="0.25">
      <c r="A115" s="5"/>
      <c r="B115" s="5"/>
      <c r="C115" s="15"/>
    </row>
    <row r="116" spans="1:3" ht="15.75" x14ac:dyDescent="0.25">
      <c r="A116" s="5"/>
      <c r="B116" s="5"/>
      <c r="C116" s="5"/>
    </row>
    <row r="117" spans="1:3" ht="15.75" x14ac:dyDescent="0.25">
      <c r="A117" s="5"/>
      <c r="B117" s="5"/>
      <c r="C117" s="5"/>
    </row>
    <row r="118" spans="1:3" ht="15.75" x14ac:dyDescent="0.25">
      <c r="A118" s="5"/>
      <c r="B118" s="5"/>
      <c r="C118" s="5"/>
    </row>
    <row r="119" spans="1:3" ht="15.75" x14ac:dyDescent="0.25">
      <c r="A119" s="5"/>
      <c r="B119" s="5"/>
      <c r="C119" s="5"/>
    </row>
    <row r="120" spans="1:3" ht="15.75" x14ac:dyDescent="0.25">
      <c r="A120" s="5"/>
      <c r="B120" s="5"/>
      <c r="C120" s="5"/>
    </row>
    <row r="121" spans="1:3" ht="15.75" x14ac:dyDescent="0.25">
      <c r="A121" s="5"/>
      <c r="B121" s="5"/>
      <c r="C121" s="5"/>
    </row>
    <row r="122" spans="1:3" ht="15.75" x14ac:dyDescent="0.25">
      <c r="A122" s="5"/>
      <c r="B122" s="5"/>
      <c r="C122" s="5"/>
    </row>
    <row r="123" spans="1:3" ht="15.75" x14ac:dyDescent="0.25">
      <c r="A123" s="5"/>
      <c r="B123" s="5"/>
      <c r="C123" s="5"/>
    </row>
    <row r="124" spans="1:3" ht="15.75" x14ac:dyDescent="0.25">
      <c r="A124" s="5"/>
      <c r="B124" s="5"/>
      <c r="C124" s="5"/>
    </row>
    <row r="125" spans="1:3" ht="15.75" x14ac:dyDescent="0.25">
      <c r="A125" s="5"/>
      <c r="B125" s="5"/>
      <c r="C125" s="5"/>
    </row>
    <row r="126" spans="1:3" ht="15.75" x14ac:dyDescent="0.25">
      <c r="A126" s="5"/>
      <c r="B126" s="5"/>
      <c r="C126" s="5"/>
    </row>
    <row r="127" spans="1:3" ht="15.75" x14ac:dyDescent="0.25">
      <c r="A127" s="5"/>
      <c r="B127" s="5"/>
      <c r="C127" s="5"/>
    </row>
    <row r="128" spans="1:3" ht="15.75" x14ac:dyDescent="0.25">
      <c r="A128" s="5"/>
      <c r="B128" s="5"/>
      <c r="C128" s="5"/>
    </row>
  </sheetData>
  <mergeCells count="5">
    <mergeCell ref="B1:C1"/>
    <mergeCell ref="A7:C7"/>
    <mergeCell ref="B2:C2"/>
    <mergeCell ref="B4:C4"/>
    <mergeCell ref="B5:C5"/>
  </mergeCells>
  <phoneticPr fontId="3" type="noConversion"/>
  <pageMargins left="0.75" right="0.75" top="0.48" bottom="0.31" header="0.5" footer="0.27"/>
  <pageSetup paperSize="9" scale="7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1</vt:i4>
      </vt:variant>
    </vt:vector>
  </HeadingPairs>
  <TitlesOfParts>
    <vt:vector size="2" baseType="lpstr">
      <vt:lpstr>1 priedas</vt:lpstr>
      <vt:lpstr>'1 priedas'!Print_Area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Danuta</dc:creator>
  <cp:lastModifiedBy>Danuta</cp:lastModifiedBy>
  <cp:lastPrinted>2019-01-24T08:18:16Z</cp:lastPrinted>
  <dcterms:created xsi:type="dcterms:W3CDTF">1996-10-14T23:33:28Z</dcterms:created>
  <dcterms:modified xsi:type="dcterms:W3CDTF">2025-01-20T11:23:04Z</dcterms:modified>
</cp:coreProperties>
</file>